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<sst xmlns="http://schemas.openxmlformats.org/spreadsheetml/2006/main" count="95" uniqueCount="31">
  <si>
    <r>
      <t>Bench Press</t>
    </r>
    <r>
      <rPr>
        <sz val="22"/>
        <rFont val="Tahoma"/>
        <family val="2"/>
      </rPr>
      <t xml:space="preserve">, </t>
    </r>
    <r>
      <rPr>
        <sz val="15"/>
        <rFont val="Tahoma"/>
        <family val="2"/>
      </rPr>
      <t>after pause for a long time</t>
    </r>
  </si>
  <si>
    <t>David Mizera</t>
  </si>
  <si>
    <t>B</t>
  </si>
  <si>
    <t>1 RM</t>
  </si>
  <si>
    <t xml:space="preserve"> Barbell flat bench press – one repeat maximum, max. 2 weeks old</t>
  </si>
  <si>
    <t>DaveM</t>
  </si>
  <si>
    <t>Increment</t>
  </si>
  <si>
    <t>Change of the weight increment</t>
  </si>
  <si>
    <t>icq</t>
  </si>
  <si>
    <t>mail</t>
  </si>
  <si>
    <t>dave_mcz@yahoo.com</t>
  </si>
  <si>
    <t>D</t>
  </si>
  <si>
    <t>Dumbell incline press – one repeat maximum, max. 2 weeks old</t>
  </si>
  <si>
    <t>Barbell</t>
  </si>
  <si>
    <t>Dumbell</t>
  </si>
  <si>
    <t>Monday</t>
  </si>
  <si>
    <t>Thursday</t>
  </si>
  <si>
    <t>Nr.</t>
  </si>
  <si>
    <t>Sets</t>
  </si>
  <si>
    <t>Reps</t>
  </si>
  <si>
    <t>Weight</t>
  </si>
  <si>
    <r>
      <t>Bench Press,</t>
    </r>
    <r>
      <rPr>
        <sz val="22"/>
        <rFont val="Tahoma"/>
        <family val="2"/>
      </rPr>
      <t xml:space="preserve"> </t>
    </r>
    <r>
      <rPr>
        <sz val="15"/>
        <rFont val="Tahoma"/>
        <family val="2"/>
      </rPr>
      <t>regular</t>
    </r>
    <r>
      <rPr>
        <sz val="12"/>
        <rFont val="Tahoma"/>
        <family val="2"/>
      </rPr>
      <t xml:space="preserve"> training non progressive </t>
    </r>
    <r>
      <rPr>
        <sz val="8"/>
        <rFont val="Tahoma"/>
        <family val="2"/>
      </rPr>
      <t>(after strenght routine)</t>
    </r>
  </si>
  <si>
    <t>Kg</t>
  </si>
  <si>
    <t>K1 &lt;0.8;1&gt;</t>
  </si>
  <si>
    <t>Start %1RM</t>
  </si>
  <si>
    <t>Non round</t>
  </si>
  <si>
    <t>Wght</t>
  </si>
  <si>
    <t>K2 &lt;0;1&gt;</t>
  </si>
  <si>
    <r>
      <t>Bench Press,</t>
    </r>
    <r>
      <rPr>
        <sz val="22"/>
        <rFont val="Tahoma"/>
        <family val="2"/>
      </rPr>
      <t xml:space="preserve"> </t>
    </r>
    <r>
      <rPr>
        <sz val="15"/>
        <rFont val="Tahoma"/>
        <family val="2"/>
      </rPr>
      <t>strenghtening routine</t>
    </r>
  </si>
  <si>
    <t>K3 &lt;0.9;1.1&gt;</t>
  </si>
  <si>
    <t>K4 &lt;0.9;1.1&gt;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</si>
</sst>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"/>
      <family val="2"/>
    </font>
    <font>
      <sz val="20"/>
      <name val="Tahoma"/>
      <family val="2"/>
    </font>
    <font>
      <sz val="10"/>
      <name val="Tahoma"/>
      <family val="2"/>
    </font>
    <font>
      <sz val="22"/>
      <name val="Tahoma"/>
      <family val="2"/>
    </font>
    <font>
      <sz val="15"/>
      <name val="Tahoma"/>
      <family val="2"/>
    </font>
    <font>
      <b/>
      <sz val="10"/>
      <name val="Tahom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1" xfId="0" applyFont="1" applyFill="1" applyBorder="1" applyAlignment="1" applyProtection="1">
      <alignment horizontal="center"/>
      <protection hidden="1"/>
    </xf>
    <xf numFmtId="164" fontId="5" fillId="2" borderId="1" xfId="0" applyFont="1" applyFill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right"/>
      <protection hidden="1"/>
    </xf>
    <xf numFmtId="164" fontId="8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10" fillId="3" borderId="3" xfId="0" applyFont="1" applyFill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10" fillId="3" borderId="5" xfId="0" applyFont="1" applyFill="1" applyBorder="1" applyAlignment="1" applyProtection="1">
      <alignment horizontal="center"/>
      <protection hidden="1"/>
    </xf>
    <xf numFmtId="164" fontId="5" fillId="2" borderId="6" xfId="0" applyFont="1" applyFill="1" applyBorder="1" applyAlignment="1" applyProtection="1">
      <alignment horizontal="center"/>
      <protection hidden="1"/>
    </xf>
    <xf numFmtId="164" fontId="5" fillId="2" borderId="7" xfId="0" applyFont="1" applyFill="1" applyBorder="1" applyAlignment="1" applyProtection="1">
      <alignment horizontal="center"/>
      <protection hidden="1"/>
    </xf>
    <xf numFmtId="164" fontId="5" fillId="2" borderId="8" xfId="0" applyFont="1" applyFill="1" applyBorder="1" applyAlignment="1" applyProtection="1">
      <alignment horizontal="center"/>
      <protection hidden="1"/>
    </xf>
    <xf numFmtId="164" fontId="5" fillId="2" borderId="9" xfId="0" applyFont="1" applyFill="1" applyBorder="1" applyAlignment="1" applyProtection="1">
      <alignment horizontal="center"/>
      <protection hidden="1"/>
    </xf>
    <xf numFmtId="164" fontId="2" fillId="4" borderId="9" xfId="0" applyFont="1" applyFill="1" applyBorder="1" applyAlignment="1" applyProtection="1">
      <alignment horizontal="center"/>
      <protection hidden="1"/>
    </xf>
    <xf numFmtId="165" fontId="2" fillId="4" borderId="9" xfId="0" applyNumberFormat="1" applyFont="1" applyFill="1" applyBorder="1" applyAlignment="1" applyProtection="1">
      <alignment horizontal="center"/>
      <protection hidden="1"/>
    </xf>
    <xf numFmtId="164" fontId="2" fillId="4" borderId="10" xfId="0" applyFont="1" applyFill="1" applyBorder="1" applyAlignment="1" applyProtection="1">
      <alignment/>
      <protection hidden="1"/>
    </xf>
    <xf numFmtId="164" fontId="2" fillId="4" borderId="11" xfId="0" applyFont="1" applyFill="1" applyBorder="1" applyAlignment="1" applyProtection="1">
      <alignment/>
      <protection hidden="1"/>
    </xf>
    <xf numFmtId="164" fontId="2" fillId="4" borderId="12" xfId="0" applyFont="1" applyFill="1" applyBorder="1" applyAlignment="1" applyProtection="1">
      <alignment/>
      <protection hidden="1"/>
    </xf>
    <xf numFmtId="164" fontId="2" fillId="0" borderId="13" xfId="0" applyFont="1" applyBorder="1" applyAlignment="1" applyProtection="1">
      <alignment horizontal="center"/>
      <protection hidden="1"/>
    </xf>
    <xf numFmtId="164" fontId="2" fillId="0" borderId="13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"/>
      <protection hidden="1"/>
    </xf>
    <xf numFmtId="164" fontId="1" fillId="0" borderId="0" xfId="0" applyFont="1" applyFill="1" applyBorder="1" applyAlignment="1" applyProtection="1">
      <alignment horizontal="left" vertical="center"/>
      <protection hidden="1"/>
    </xf>
    <xf numFmtId="164" fontId="2" fillId="2" borderId="1" xfId="0" applyFont="1" applyFill="1" applyBorder="1" applyAlignment="1" applyProtection="1">
      <alignment/>
      <protection hidden="1"/>
    </xf>
    <xf numFmtId="164" fontId="0" fillId="0" borderId="1" xfId="0" applyFill="1" applyBorder="1" applyAlignment="1" applyProtection="1">
      <alignment/>
      <protection hidden="1"/>
    </xf>
    <xf numFmtId="164" fontId="0" fillId="3" borderId="3" xfId="0" applyFill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2" borderId="9" xfId="0" applyFont="1" applyFill="1" applyBorder="1" applyAlignment="1" applyProtection="1">
      <alignment horizontal="center"/>
      <protection hidden="1"/>
    </xf>
    <xf numFmtId="164" fontId="0" fillId="4" borderId="9" xfId="0" applyFill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e_mcz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80" zoomScaleNormal="80" workbookViewId="0" topLeftCell="A24">
      <selection activeCell="H27" sqref="H27"/>
    </sheetView>
  </sheetViews>
  <sheetFormatPr defaultColWidth="12.57421875" defaultRowHeight="12.75"/>
  <cols>
    <col min="1" max="1" width="5.8515625" style="1" customWidth="1"/>
    <col min="2" max="2" width="11.7109375" style="2" customWidth="1"/>
    <col min="3" max="3" width="14.8515625" style="1" customWidth="1"/>
    <col min="4" max="5" width="11.7109375" style="1" customWidth="1"/>
    <col min="6" max="6" width="11.140625" style="1" customWidth="1"/>
    <col min="7" max="7" width="6.8515625" style="1" customWidth="1"/>
    <col min="8" max="8" width="11.7109375" style="1" customWidth="1"/>
    <col min="9" max="9" width="11.57421875" style="1" customWidth="1"/>
    <col min="10" max="16384" width="11.7109375" style="1" customWidth="1"/>
  </cols>
  <sheetData>
    <row r="1" spans="1:12" ht="27">
      <c r="A1" s="3">
        <v>1</v>
      </c>
      <c r="B1" s="4"/>
      <c r="C1" s="5" t="s">
        <v>0</v>
      </c>
      <c r="D1" s="5"/>
      <c r="E1" s="5"/>
      <c r="F1" s="5"/>
      <c r="G1" s="5"/>
      <c r="H1" s="5"/>
      <c r="I1" s="5"/>
      <c r="J1" s="6"/>
      <c r="L1" s="1" t="s">
        <v>1</v>
      </c>
    </row>
    <row r="2" spans="1:12" ht="12.75" customHeight="1">
      <c r="A2" s="7" t="s">
        <v>2</v>
      </c>
      <c r="B2" s="8">
        <v>104</v>
      </c>
      <c r="C2" s="9" t="s">
        <v>3</v>
      </c>
      <c r="D2" s="10" t="s">
        <v>4</v>
      </c>
      <c r="E2" s="10"/>
      <c r="F2" s="10"/>
      <c r="G2" s="10"/>
      <c r="H2" s="10"/>
      <c r="I2" s="10"/>
      <c r="J2" s="6"/>
      <c r="L2" s="1" t="s">
        <v>5</v>
      </c>
    </row>
    <row r="3" spans="1:13" ht="12.75" customHeight="1">
      <c r="A3" s="6"/>
      <c r="B3" s="11">
        <f>B2*0.025</f>
        <v>2.6</v>
      </c>
      <c r="C3" s="11" t="s">
        <v>6</v>
      </c>
      <c r="D3" s="12">
        <f>B3</f>
        <v>2.6</v>
      </c>
      <c r="E3" s="10" t="s">
        <v>7</v>
      </c>
      <c r="F3" s="10"/>
      <c r="G3" s="10"/>
      <c r="H3" s="10"/>
      <c r="I3" s="10"/>
      <c r="J3" s="6"/>
      <c r="L3" s="1" t="s">
        <v>8</v>
      </c>
      <c r="M3" s="1">
        <v>101282033</v>
      </c>
    </row>
    <row r="4" spans="5:13" ht="12.75" customHeight="1">
      <c r="E4" s="10"/>
      <c r="F4" s="10"/>
      <c r="G4" s="10"/>
      <c r="H4" s="10"/>
      <c r="I4" s="10"/>
      <c r="J4" s="6"/>
      <c r="L4" s="1" t="s">
        <v>9</v>
      </c>
      <c r="M4" s="13" t="s">
        <v>10</v>
      </c>
    </row>
    <row r="5" spans="1:10" ht="12.75" customHeight="1">
      <c r="A5" s="14" t="s">
        <v>11</v>
      </c>
      <c r="B5" s="8">
        <v>40</v>
      </c>
      <c r="C5" s="9" t="s">
        <v>3</v>
      </c>
      <c r="D5" s="10" t="s">
        <v>12</v>
      </c>
      <c r="E5" s="10"/>
      <c r="F5" s="10"/>
      <c r="G5" s="10"/>
      <c r="H5" s="10"/>
      <c r="I5" s="10"/>
      <c r="J5" s="6"/>
    </row>
    <row r="6" spans="1:10" ht="12.75" customHeight="1">
      <c r="A6" s="6"/>
      <c r="B6" s="11" t="s">
        <v>6</v>
      </c>
      <c r="C6" s="11" t="s">
        <v>6</v>
      </c>
      <c r="D6" s="12">
        <f>B5*0.02</f>
        <v>0.8</v>
      </c>
      <c r="E6" s="10"/>
      <c r="F6" s="10"/>
      <c r="G6" s="10"/>
      <c r="H6" s="10"/>
      <c r="I6" s="10"/>
      <c r="J6" s="6"/>
    </row>
    <row r="7" spans="1:10" s="1" customFormat="1" ht="12.75" customHeight="1">
      <c r="A7" s="6"/>
      <c r="E7" s="10"/>
      <c r="F7" s="10"/>
      <c r="G7" s="10"/>
      <c r="H7" s="10"/>
      <c r="I7" s="10"/>
      <c r="J7" s="6"/>
    </row>
    <row r="8" spans="1:10" ht="15">
      <c r="A8" s="6"/>
      <c r="B8" s="15" t="s">
        <v>13</v>
      </c>
      <c r="E8" s="6"/>
      <c r="G8" s="6"/>
      <c r="H8" s="16" t="s">
        <v>14</v>
      </c>
      <c r="I8" s="6"/>
      <c r="J8" s="6"/>
    </row>
    <row r="9" spans="1:11" ht="12.75">
      <c r="A9" s="17"/>
      <c r="B9" s="18" t="s">
        <v>15</v>
      </c>
      <c r="C9" s="18"/>
      <c r="D9" s="18"/>
      <c r="E9" s="18"/>
      <c r="F9" s="19"/>
      <c r="G9" s="20"/>
      <c r="H9" s="21" t="s">
        <v>16</v>
      </c>
      <c r="I9" s="21"/>
      <c r="J9" s="21"/>
      <c r="K9" s="21"/>
    </row>
    <row r="10" spans="1:11" ht="12.75">
      <c r="A10" s="17"/>
      <c r="B10" s="22" t="s">
        <v>17</v>
      </c>
      <c r="C10" s="23" t="s">
        <v>18</v>
      </c>
      <c r="D10" s="23" t="s">
        <v>19</v>
      </c>
      <c r="E10" s="24" t="s">
        <v>20</v>
      </c>
      <c r="F10" s="19"/>
      <c r="G10" s="20"/>
      <c r="H10" s="22" t="s">
        <v>17</v>
      </c>
      <c r="I10" s="23" t="s">
        <v>18</v>
      </c>
      <c r="J10" s="23" t="s">
        <v>19</v>
      </c>
      <c r="K10" s="24" t="s">
        <v>20</v>
      </c>
    </row>
    <row r="11" spans="1:11" ht="12.75">
      <c r="A11" s="17"/>
      <c r="B11" s="25">
        <v>1</v>
      </c>
      <c r="C11" s="26">
        <v>5</v>
      </c>
      <c r="D11" s="26">
        <v>5</v>
      </c>
      <c r="E11" s="27">
        <f>ROUND($B$2*0.65+$D$3*B11,0)</f>
        <v>70</v>
      </c>
      <c r="F11" s="19"/>
      <c r="G11" s="20"/>
      <c r="H11" s="25">
        <v>1</v>
      </c>
      <c r="I11" s="28">
        <v>8</v>
      </c>
      <c r="J11" s="29">
        <v>8</v>
      </c>
      <c r="K11" s="30">
        <f>ROUND($B$5*0.6+$D$6*H11,0)</f>
        <v>25</v>
      </c>
    </row>
    <row r="12" spans="1:11" ht="12.75">
      <c r="A12" s="17"/>
      <c r="B12" s="25">
        <v>2</v>
      </c>
      <c r="C12" s="26">
        <v>5</v>
      </c>
      <c r="D12" s="26">
        <v>5</v>
      </c>
      <c r="E12" s="27">
        <f>ROUND($B$2*0.65+$D$3*B12,0)</f>
        <v>73</v>
      </c>
      <c r="F12" s="19"/>
      <c r="G12" s="20"/>
      <c r="H12" s="25">
        <v>2</v>
      </c>
      <c r="I12" s="28">
        <v>8</v>
      </c>
      <c r="J12" s="29">
        <v>8</v>
      </c>
      <c r="K12" s="30">
        <f>ROUND($B$5*0.6+$D$6*H12,0)</f>
        <v>26</v>
      </c>
    </row>
    <row r="13" spans="1:11" ht="12.75">
      <c r="A13" s="17"/>
      <c r="B13" s="25">
        <v>3</v>
      </c>
      <c r="C13" s="26">
        <v>5</v>
      </c>
      <c r="D13" s="26">
        <v>5</v>
      </c>
      <c r="E13" s="27">
        <f>ROUND($B$2*0.65+$D$3*B13,0)</f>
        <v>75</v>
      </c>
      <c r="F13" s="19"/>
      <c r="G13" s="20"/>
      <c r="H13" s="25">
        <v>3</v>
      </c>
      <c r="I13" s="28">
        <v>8</v>
      </c>
      <c r="J13" s="29">
        <v>8</v>
      </c>
      <c r="K13" s="30">
        <f>ROUND($B$5*0.6+$D$6*H13,0)</f>
        <v>26</v>
      </c>
    </row>
    <row r="14" spans="1:11" ht="12.75">
      <c r="A14" s="17"/>
      <c r="B14" s="25">
        <v>4</v>
      </c>
      <c r="C14" s="26">
        <v>5</v>
      </c>
      <c r="D14" s="26">
        <v>5</v>
      </c>
      <c r="E14" s="27">
        <f>ROUND($B$2*0.65+$D$3*B14,0)</f>
        <v>78</v>
      </c>
      <c r="F14" s="19"/>
      <c r="G14" s="20"/>
      <c r="H14" s="25">
        <v>4</v>
      </c>
      <c r="I14" s="28">
        <v>8</v>
      </c>
      <c r="J14" s="29">
        <v>8</v>
      </c>
      <c r="K14" s="30">
        <f>ROUND($B$5*0.6+$D$6*H14,0)</f>
        <v>27</v>
      </c>
    </row>
    <row r="15" spans="1:11" ht="12.75">
      <c r="A15" s="17"/>
      <c r="B15" s="25">
        <v>5</v>
      </c>
      <c r="C15" s="26">
        <v>5</v>
      </c>
      <c r="D15" s="26">
        <v>5</v>
      </c>
      <c r="E15" s="27">
        <f>ROUND($B$2*0.65+$D$3*B15,0)</f>
        <v>81</v>
      </c>
      <c r="F15" s="19"/>
      <c r="G15" s="20"/>
      <c r="H15" s="25">
        <v>5</v>
      </c>
      <c r="I15" s="28">
        <v>8</v>
      </c>
      <c r="J15" s="29">
        <v>8</v>
      </c>
      <c r="K15" s="30">
        <f>ROUND($B$5*0.6+$D$6*H15,0)</f>
        <v>28</v>
      </c>
    </row>
    <row r="16" spans="1:11" ht="12.75">
      <c r="A16" s="17"/>
      <c r="B16" s="25">
        <v>6</v>
      </c>
      <c r="C16" s="26">
        <v>5</v>
      </c>
      <c r="D16" s="26">
        <v>5</v>
      </c>
      <c r="E16" s="27">
        <f>ROUND($B$2*0.65+$D$3*B16,0)</f>
        <v>83</v>
      </c>
      <c r="F16" s="19"/>
      <c r="G16" s="20"/>
      <c r="H16" s="25">
        <v>6</v>
      </c>
      <c r="I16" s="28">
        <v>8</v>
      </c>
      <c r="J16" s="29">
        <v>8</v>
      </c>
      <c r="K16" s="30">
        <f>ROUND($B$5*0.6+$D$6*H16,0)</f>
        <v>29</v>
      </c>
    </row>
    <row r="17" spans="1:11" ht="12.75">
      <c r="A17" s="17"/>
      <c r="B17" s="25">
        <v>7</v>
      </c>
      <c r="C17" s="26">
        <v>5</v>
      </c>
      <c r="D17" s="26">
        <v>5</v>
      </c>
      <c r="E17" s="27">
        <f>ROUND($B$2*0.65+$D$3*B17,0)</f>
        <v>86</v>
      </c>
      <c r="F17" s="19"/>
      <c r="G17" s="20"/>
      <c r="H17" s="25">
        <v>7</v>
      </c>
      <c r="I17" s="28">
        <v>8</v>
      </c>
      <c r="J17" s="29">
        <v>8</v>
      </c>
      <c r="K17" s="30">
        <f>ROUND($B$5*0.6+$D$6*H17,0)</f>
        <v>30</v>
      </c>
    </row>
    <row r="18" spans="1:11" ht="12.75">
      <c r="A18" s="6"/>
      <c r="B18" s="31"/>
      <c r="C18" s="32"/>
      <c r="D18" s="32"/>
      <c r="E18" s="32"/>
      <c r="G18" s="6"/>
      <c r="H18" s="32"/>
      <c r="I18" s="32"/>
      <c r="J18" s="32"/>
      <c r="K18" s="33"/>
    </row>
    <row r="19" spans="1:10" ht="12.75">
      <c r="A19" s="6"/>
      <c r="B19" s="4"/>
      <c r="C19" s="6"/>
      <c r="D19" s="6"/>
      <c r="E19" s="6"/>
      <c r="G19" s="6"/>
      <c r="H19" s="6"/>
      <c r="I19" s="6"/>
      <c r="J19" s="6"/>
    </row>
    <row r="20" spans="1:10" ht="27">
      <c r="A20" s="34">
        <v>2</v>
      </c>
      <c r="B20" s="4"/>
      <c r="C20" s="35" t="s">
        <v>21</v>
      </c>
      <c r="D20" s="35"/>
      <c r="E20" s="35"/>
      <c r="F20" s="35"/>
      <c r="G20" s="35"/>
      <c r="H20" s="35"/>
      <c r="I20" s="35"/>
      <c r="J20" s="6"/>
    </row>
    <row r="21" spans="1:10" ht="12.75">
      <c r="A21" s="7" t="s">
        <v>2</v>
      </c>
      <c r="B21" s="8">
        <v>112</v>
      </c>
      <c r="C21" s="9" t="s">
        <v>3</v>
      </c>
      <c r="D21" s="10" t="s">
        <v>4</v>
      </c>
      <c r="E21" s="10"/>
      <c r="F21" s="10"/>
      <c r="G21" s="10"/>
      <c r="H21" s="10"/>
      <c r="I21" s="10"/>
      <c r="J21" s="6"/>
    </row>
    <row r="22" spans="1:10" ht="12.75">
      <c r="A22" s="6"/>
      <c r="B22" s="11">
        <f>B21*0.025</f>
        <v>2.8000000000000003</v>
      </c>
      <c r="C22" s="11" t="s">
        <v>6</v>
      </c>
      <c r="D22" s="12">
        <f>B22</f>
        <v>2.8000000000000003</v>
      </c>
      <c r="E22" s="1" t="s">
        <v>22</v>
      </c>
      <c r="F22" s="10" t="s">
        <v>7</v>
      </c>
      <c r="G22" s="10"/>
      <c r="H22" s="10"/>
      <c r="I22" s="10"/>
      <c r="J22" s="6"/>
    </row>
    <row r="23" spans="5:10" ht="12.75">
      <c r="E23" s="10"/>
      <c r="F23" s="10"/>
      <c r="G23" s="10"/>
      <c r="H23" s="10"/>
      <c r="I23" s="10"/>
      <c r="J23" s="6"/>
    </row>
    <row r="24" spans="1:10" ht="12.75">
      <c r="A24" s="7" t="s">
        <v>11</v>
      </c>
      <c r="B24" s="8">
        <v>45</v>
      </c>
      <c r="C24" s="9" t="s">
        <v>3</v>
      </c>
      <c r="D24" s="10" t="s">
        <v>12</v>
      </c>
      <c r="E24" s="10"/>
      <c r="F24" s="10"/>
      <c r="G24" s="10"/>
      <c r="H24" s="10"/>
      <c r="I24" s="10"/>
      <c r="J24" s="6"/>
    </row>
    <row r="25" spans="1:10" ht="12.75">
      <c r="A25" s="6"/>
      <c r="B25" s="11" t="s">
        <v>6</v>
      </c>
      <c r="C25" s="11" t="s">
        <v>6</v>
      </c>
      <c r="D25" s="12">
        <f>B24*0.05</f>
        <v>2.25</v>
      </c>
      <c r="E25" s="10" t="s">
        <v>22</v>
      </c>
      <c r="F25" s="10" t="s">
        <v>7</v>
      </c>
      <c r="G25" s="10"/>
      <c r="H25" s="10"/>
      <c r="I25" s="10"/>
      <c r="J25" s="6"/>
    </row>
    <row r="26" spans="1:10" s="1" customFormat="1" ht="12.75">
      <c r="A26" s="6"/>
      <c r="E26" s="10"/>
      <c r="F26" s="10"/>
      <c r="G26" s="10"/>
      <c r="H26" s="10"/>
      <c r="I26" s="10"/>
      <c r="J26" s="6"/>
    </row>
    <row r="27" spans="1:7" ht="15">
      <c r="A27" s="6"/>
      <c r="B27" s="15" t="s">
        <v>13</v>
      </c>
      <c r="C27" s="11" t="s">
        <v>23</v>
      </c>
      <c r="D27" s="11">
        <v>0.9</v>
      </c>
      <c r="F27" s="36" t="s">
        <v>24</v>
      </c>
      <c r="G27" s="37">
        <v>80</v>
      </c>
    </row>
    <row r="28" spans="1:7" ht="12.75">
      <c r="A28" s="17"/>
      <c r="B28" s="18" t="s">
        <v>15</v>
      </c>
      <c r="C28" s="18"/>
      <c r="D28" s="18"/>
      <c r="E28" s="18"/>
      <c r="F28" s="38"/>
      <c r="G28" s="38"/>
    </row>
    <row r="29" spans="1:7" ht="12.75">
      <c r="A29" s="39"/>
      <c r="B29" s="25" t="s">
        <v>17</v>
      </c>
      <c r="C29" s="40" t="s">
        <v>6</v>
      </c>
      <c r="D29" s="25" t="s">
        <v>18</v>
      </c>
      <c r="E29" s="25" t="s">
        <v>19</v>
      </c>
      <c r="F29" s="25" t="s">
        <v>25</v>
      </c>
      <c r="G29" s="25" t="s">
        <v>26</v>
      </c>
    </row>
    <row r="30" spans="1:7" ht="12.75">
      <c r="A30" s="39"/>
      <c r="B30" s="25">
        <v>1</v>
      </c>
      <c r="C30" s="41">
        <f>D22</f>
        <v>2.8000000000000003</v>
      </c>
      <c r="D30" s="26">
        <v>5</v>
      </c>
      <c r="E30" s="26">
        <v>5</v>
      </c>
      <c r="F30" s="27">
        <f>ROUND($B$21*$G$27/100+C30*B30,0)</f>
        <v>92</v>
      </c>
      <c r="G30" s="41">
        <f>ROUND(F30,0)</f>
        <v>92</v>
      </c>
    </row>
    <row r="31" spans="1:7" ht="12.75">
      <c r="A31" s="39"/>
      <c r="B31" s="25">
        <v>2</v>
      </c>
      <c r="C31" s="41">
        <f>C30*$D$27</f>
        <v>2.5200000000000005</v>
      </c>
      <c r="D31" s="26">
        <v>5</v>
      </c>
      <c r="E31" s="26">
        <v>5</v>
      </c>
      <c r="F31" s="27">
        <f>F30+C31</f>
        <v>94.52</v>
      </c>
      <c r="G31" s="41">
        <f>ROUND(F31,0)</f>
        <v>95</v>
      </c>
    </row>
    <row r="32" spans="1:7" ht="12.75">
      <c r="A32" s="39"/>
      <c r="B32" s="25">
        <v>3</v>
      </c>
      <c r="C32" s="41">
        <f>C31*$D$27</f>
        <v>2.2680000000000007</v>
      </c>
      <c r="D32" s="26">
        <v>5</v>
      </c>
      <c r="E32" s="26">
        <v>5</v>
      </c>
      <c r="F32" s="27">
        <f>F31+C32</f>
        <v>96.788</v>
      </c>
      <c r="G32" s="41">
        <f>ROUND(F32,0)</f>
        <v>97</v>
      </c>
    </row>
    <row r="33" spans="1:7" ht="12.75">
      <c r="A33" s="39"/>
      <c r="B33" s="25">
        <v>4</v>
      </c>
      <c r="C33" s="41">
        <f>C32*$D$27</f>
        <v>2.041200000000001</v>
      </c>
      <c r="D33" s="26">
        <v>5</v>
      </c>
      <c r="E33" s="26">
        <v>5</v>
      </c>
      <c r="F33" s="27">
        <f>F32+C33</f>
        <v>98.8292</v>
      </c>
      <c r="G33" s="41">
        <f>ROUND(F33,0)</f>
        <v>99</v>
      </c>
    </row>
    <row r="34" spans="1:7" ht="12.75">
      <c r="A34" s="39"/>
      <c r="B34" s="25">
        <v>5</v>
      </c>
      <c r="C34" s="41">
        <f>C33*$D$27</f>
        <v>1.8370800000000007</v>
      </c>
      <c r="D34" s="26">
        <v>5</v>
      </c>
      <c r="E34" s="26">
        <v>5</v>
      </c>
      <c r="F34" s="27">
        <f>F33+C34</f>
        <v>100.66628</v>
      </c>
      <c r="G34" s="41">
        <f>ROUND(F34,0)</f>
        <v>101</v>
      </c>
    </row>
    <row r="35" spans="1:7" ht="12.75">
      <c r="A35" s="39"/>
      <c r="B35" s="25">
        <v>6</v>
      </c>
      <c r="C35" s="41">
        <f>C34*$D$27</f>
        <v>1.6533720000000007</v>
      </c>
      <c r="D35" s="26">
        <v>5</v>
      </c>
      <c r="E35" s="26">
        <v>5</v>
      </c>
      <c r="F35" s="27">
        <f>F34+C35</f>
        <v>102.319652</v>
      </c>
      <c r="G35" s="41">
        <f>ROUND(F35,0)</f>
        <v>102</v>
      </c>
    </row>
    <row r="36" spans="1:7" ht="12.75">
      <c r="A36" s="39"/>
      <c r="B36" s="25">
        <v>7</v>
      </c>
      <c r="C36" s="41">
        <f>C35*$D$27</f>
        <v>1.4880348000000008</v>
      </c>
      <c r="D36" s="26">
        <v>5</v>
      </c>
      <c r="E36" s="26">
        <v>5</v>
      </c>
      <c r="F36" s="27">
        <f>F35+C36</f>
        <v>103.8076868</v>
      </c>
      <c r="G36" s="41">
        <f>ROUND(F36,0)</f>
        <v>104</v>
      </c>
    </row>
    <row r="37" spans="2:12" ht="12.75">
      <c r="B37" s="42"/>
      <c r="C37" s="42"/>
      <c r="D37" s="42"/>
      <c r="E37" s="42"/>
      <c r="F37" s="42"/>
      <c r="G37" s="2"/>
      <c r="H37" s="42"/>
      <c r="I37" s="43"/>
      <c r="J37" s="43"/>
      <c r="K37" s="43"/>
      <c r="L37" s="43"/>
    </row>
    <row r="38" spans="2:8" ht="15">
      <c r="B38" s="16" t="s">
        <v>14</v>
      </c>
      <c r="C38" s="11" t="s">
        <v>27</v>
      </c>
      <c r="D38" s="11">
        <v>1</v>
      </c>
      <c r="F38" s="36" t="s">
        <v>24</v>
      </c>
      <c r="G38" s="37">
        <v>55</v>
      </c>
      <c r="H38" s="2"/>
    </row>
    <row r="39" spans="2:8" ht="12.75">
      <c r="B39" s="18" t="s">
        <v>16</v>
      </c>
      <c r="C39" s="18"/>
      <c r="D39" s="18"/>
      <c r="E39" s="18"/>
      <c r="F39" s="38"/>
      <c r="G39" s="38"/>
      <c r="H39" s="2"/>
    </row>
    <row r="40" spans="2:7" ht="12.75">
      <c r="B40" s="25" t="s">
        <v>17</v>
      </c>
      <c r="C40" s="40" t="s">
        <v>6</v>
      </c>
      <c r="D40" s="25" t="s">
        <v>18</v>
      </c>
      <c r="E40" s="25" t="s">
        <v>19</v>
      </c>
      <c r="F40" s="25" t="s">
        <v>25</v>
      </c>
      <c r="G40" s="25" t="s">
        <v>26</v>
      </c>
    </row>
    <row r="41" spans="2:7" ht="12.75">
      <c r="B41" s="25">
        <v>1</v>
      </c>
      <c r="C41" s="41">
        <f>D25</f>
        <v>2.25</v>
      </c>
      <c r="D41" s="26">
        <v>8</v>
      </c>
      <c r="E41" s="26">
        <v>8</v>
      </c>
      <c r="F41" s="27">
        <f>$B$24*$G$38/100+C41*B41</f>
        <v>27</v>
      </c>
      <c r="G41" s="41">
        <f>ROUND(F41,0)</f>
        <v>27</v>
      </c>
    </row>
    <row r="42" spans="2:7" ht="12.75">
      <c r="B42" s="25">
        <v>2</v>
      </c>
      <c r="C42" s="41">
        <f>C41*$D$38</f>
        <v>2.25</v>
      </c>
      <c r="D42" s="26">
        <v>8</v>
      </c>
      <c r="E42" s="26">
        <v>8</v>
      </c>
      <c r="F42" s="27">
        <f>$B$24*$G$38/100+C42*B42</f>
        <v>29.25</v>
      </c>
      <c r="G42" s="41">
        <f>ROUND(F42,0)</f>
        <v>29</v>
      </c>
    </row>
    <row r="43" spans="2:7" ht="12.75">
      <c r="B43" s="25">
        <v>3</v>
      </c>
      <c r="C43" s="41">
        <f>C42*$D$38</f>
        <v>2.25</v>
      </c>
      <c r="D43" s="26">
        <v>8</v>
      </c>
      <c r="E43" s="26">
        <v>8</v>
      </c>
      <c r="F43" s="27">
        <f>$B$24*$G$38/100+C43*B43</f>
        <v>31.5</v>
      </c>
      <c r="G43" s="41">
        <f>ROUND(F43,0)</f>
        <v>32</v>
      </c>
    </row>
    <row r="44" spans="2:7" ht="12.75">
      <c r="B44" s="25">
        <v>4</v>
      </c>
      <c r="C44" s="41">
        <f>C43*$D$38</f>
        <v>2.25</v>
      </c>
      <c r="D44" s="26">
        <v>8</v>
      </c>
      <c r="E44" s="26">
        <v>8</v>
      </c>
      <c r="F44" s="27">
        <f>$B$24*$G$38/100+C44*B44</f>
        <v>33.75</v>
      </c>
      <c r="G44" s="41">
        <f>ROUND(F44,0)</f>
        <v>34</v>
      </c>
    </row>
    <row r="45" spans="2:7" ht="12.75">
      <c r="B45" s="25">
        <v>5</v>
      </c>
      <c r="C45" s="41">
        <f>C44*$D$38</f>
        <v>2.25</v>
      </c>
      <c r="D45" s="26">
        <v>8</v>
      </c>
      <c r="E45" s="26">
        <v>8</v>
      </c>
      <c r="F45" s="27">
        <f>$B$24*$G$38/100+C45*B45</f>
        <v>36</v>
      </c>
      <c r="G45" s="41">
        <f>ROUND(F45,0)</f>
        <v>36</v>
      </c>
    </row>
    <row r="46" spans="2:7" ht="12.75">
      <c r="B46" s="25">
        <v>6</v>
      </c>
      <c r="C46" s="41">
        <f>C45*$D$38</f>
        <v>2.25</v>
      </c>
      <c r="D46" s="26">
        <v>8</v>
      </c>
      <c r="E46" s="26">
        <v>8</v>
      </c>
      <c r="F46" s="27">
        <f>$B$24*$G$38/100+C46*B46</f>
        <v>38.25</v>
      </c>
      <c r="G46" s="41">
        <f>ROUND(F46,0)</f>
        <v>38</v>
      </c>
    </row>
    <row r="47" spans="2:7" ht="12.75">
      <c r="B47" s="25">
        <v>7</v>
      </c>
      <c r="C47" s="41">
        <f>C46*$D$38</f>
        <v>2.25</v>
      </c>
      <c r="D47" s="26">
        <v>8</v>
      </c>
      <c r="E47" s="26">
        <v>8</v>
      </c>
      <c r="F47" s="27">
        <f>$B$24*$G$38/100+C47*B47</f>
        <v>40.5</v>
      </c>
      <c r="G47" s="41">
        <f>ROUND(F47,0)</f>
        <v>41</v>
      </c>
    </row>
    <row r="49" spans="1:10" ht="27">
      <c r="A49" s="34">
        <v>3</v>
      </c>
      <c r="B49" s="4"/>
      <c r="C49" s="35" t="s">
        <v>28</v>
      </c>
      <c r="D49" s="35"/>
      <c r="E49" s="35"/>
      <c r="F49" s="35"/>
      <c r="G49" s="35"/>
      <c r="H49" s="35"/>
      <c r="I49" s="35"/>
      <c r="J49" s="6"/>
    </row>
    <row r="50" spans="1:10" ht="12.75">
      <c r="A50" s="7" t="s">
        <v>2</v>
      </c>
      <c r="B50" s="8">
        <v>104</v>
      </c>
      <c r="C50" s="9" t="s">
        <v>3</v>
      </c>
      <c r="D50" s="10" t="s">
        <v>4</v>
      </c>
      <c r="E50" s="10"/>
      <c r="F50" s="10"/>
      <c r="G50" s="10"/>
      <c r="H50" s="10"/>
      <c r="I50" s="10"/>
      <c r="J50" s="6"/>
    </row>
    <row r="51" spans="1:10" ht="12.75">
      <c r="A51" s="6"/>
      <c r="B51" s="11">
        <f>B50*0.03</f>
        <v>3.12</v>
      </c>
      <c r="C51" s="11" t="s">
        <v>6</v>
      </c>
      <c r="D51" s="12">
        <f>B51</f>
        <v>3.12</v>
      </c>
      <c r="E51" s="1" t="s">
        <v>22</v>
      </c>
      <c r="F51" s="10" t="s">
        <v>7</v>
      </c>
      <c r="G51" s="10"/>
      <c r="H51" s="10"/>
      <c r="I51" s="10"/>
      <c r="J51" s="6"/>
    </row>
    <row r="52" spans="5:10" ht="12.75">
      <c r="E52" s="10"/>
      <c r="F52" s="10"/>
      <c r="G52" s="10"/>
      <c r="H52" s="10"/>
      <c r="I52" s="10"/>
      <c r="J52" s="6"/>
    </row>
    <row r="53" spans="1:10" ht="12.75">
      <c r="A53" s="7" t="s">
        <v>11</v>
      </c>
      <c r="B53" s="8">
        <v>40</v>
      </c>
      <c r="C53" s="9" t="s">
        <v>3</v>
      </c>
      <c r="D53" s="10" t="s">
        <v>12</v>
      </c>
      <c r="E53" s="10"/>
      <c r="F53" s="10"/>
      <c r="G53" s="10"/>
      <c r="H53" s="10"/>
      <c r="I53" s="10"/>
      <c r="J53" s="6"/>
    </row>
    <row r="54" spans="1:10" ht="12.75">
      <c r="A54" s="6"/>
      <c r="B54" s="11">
        <f>B53*0.025</f>
        <v>1</v>
      </c>
      <c r="C54" s="11" t="s">
        <v>6</v>
      </c>
      <c r="D54" s="12">
        <f>B53*0.05</f>
        <v>2</v>
      </c>
      <c r="E54" s="10" t="s">
        <v>22</v>
      </c>
      <c r="F54" s="10" t="s">
        <v>7</v>
      </c>
      <c r="G54" s="10"/>
      <c r="H54" s="10"/>
      <c r="I54" s="10"/>
      <c r="J54" s="6"/>
    </row>
    <row r="55" spans="1:10" s="1" customFormat="1" ht="12.75">
      <c r="A55" s="6"/>
      <c r="E55" s="10"/>
      <c r="F55" s="10"/>
      <c r="G55" s="10"/>
      <c r="H55" s="10"/>
      <c r="I55" s="10"/>
      <c r="J55" s="6"/>
    </row>
    <row r="56" spans="1:7" ht="15">
      <c r="A56" s="6"/>
      <c r="B56" s="15" t="s">
        <v>13</v>
      </c>
      <c r="C56" s="11" t="s">
        <v>29</v>
      </c>
      <c r="D56" s="11">
        <v>1.1</v>
      </c>
      <c r="F56" s="36" t="s">
        <v>24</v>
      </c>
      <c r="G56" s="37">
        <v>70</v>
      </c>
    </row>
    <row r="57" spans="1:7" ht="12.75">
      <c r="A57" s="17"/>
      <c r="B57" s="18" t="s">
        <v>15</v>
      </c>
      <c r="C57" s="18"/>
      <c r="D57" s="18"/>
      <c r="E57" s="18"/>
      <c r="F57" s="38"/>
      <c r="G57" s="38"/>
    </row>
    <row r="58" spans="1:7" ht="12.75">
      <c r="A58" s="39"/>
      <c r="B58" s="25" t="s">
        <v>17</v>
      </c>
      <c r="C58" s="40" t="s">
        <v>6</v>
      </c>
      <c r="D58" s="25" t="s">
        <v>18</v>
      </c>
      <c r="E58" s="25" t="s">
        <v>19</v>
      </c>
      <c r="F58" s="25" t="s">
        <v>25</v>
      </c>
      <c r="G58" s="25" t="s">
        <v>26</v>
      </c>
    </row>
    <row r="59" spans="1:7" ht="12.75">
      <c r="A59" s="39"/>
      <c r="B59" s="25">
        <v>1</v>
      </c>
      <c r="C59" s="41">
        <f>$D$51</f>
        <v>3.12</v>
      </c>
      <c r="D59" s="26">
        <v>5</v>
      </c>
      <c r="E59" s="26">
        <v>5</v>
      </c>
      <c r="F59" s="27">
        <f>$B$50*$G$56/100+C59</f>
        <v>75.92</v>
      </c>
      <c r="G59" s="41">
        <f>ROUND(F59,0)</f>
        <v>76</v>
      </c>
    </row>
    <row r="60" spans="1:7" ht="12.75">
      <c r="A60" s="39"/>
      <c r="B60" s="25">
        <v>2</v>
      </c>
      <c r="C60" s="41">
        <f>C59*$D$56</f>
        <v>3.4320000000000004</v>
      </c>
      <c r="D60" s="26">
        <v>5</v>
      </c>
      <c r="E60" s="26">
        <v>5</v>
      </c>
      <c r="F60" s="27">
        <f>F59+C60</f>
        <v>79.352</v>
      </c>
      <c r="G60" s="41">
        <f>ROUND(F60,0)</f>
        <v>79</v>
      </c>
    </row>
    <row r="61" spans="1:7" ht="12.75">
      <c r="A61" s="39"/>
      <c r="B61" s="25">
        <v>3</v>
      </c>
      <c r="C61" s="41">
        <f>C60*$D$56</f>
        <v>3.7752000000000008</v>
      </c>
      <c r="D61" s="26">
        <v>5</v>
      </c>
      <c r="E61" s="26">
        <v>5</v>
      </c>
      <c r="F61" s="27">
        <f>F60+C61</f>
        <v>83.1272</v>
      </c>
      <c r="G61" s="41">
        <f>ROUND(F61,0)</f>
        <v>83</v>
      </c>
    </row>
    <row r="62" spans="1:7" ht="12.75">
      <c r="A62" s="39"/>
      <c r="B62" s="25">
        <v>4</v>
      </c>
      <c r="C62" s="41">
        <f>C61*$D$56</f>
        <v>4.152720000000001</v>
      </c>
      <c r="D62" s="26">
        <v>5</v>
      </c>
      <c r="E62" s="26">
        <v>5</v>
      </c>
      <c r="F62" s="27">
        <f>F61+C62</f>
        <v>87.27992</v>
      </c>
      <c r="G62" s="41">
        <f>ROUND(F62,0)</f>
        <v>87</v>
      </c>
    </row>
    <row r="63" spans="1:7" ht="12.75">
      <c r="A63" s="39"/>
      <c r="B63" s="25">
        <v>5</v>
      </c>
      <c r="C63" s="41">
        <f>C62*$D$56</f>
        <v>4.567992000000002</v>
      </c>
      <c r="D63" s="26">
        <v>5</v>
      </c>
      <c r="E63" s="26">
        <v>5</v>
      </c>
      <c r="F63" s="27">
        <f>F62+C63</f>
        <v>91.84791200000001</v>
      </c>
      <c r="G63" s="41">
        <f>ROUND(F63,0)</f>
        <v>92</v>
      </c>
    </row>
    <row r="64" spans="1:7" ht="12.75">
      <c r="A64" s="39"/>
      <c r="B64" s="25">
        <v>6</v>
      </c>
      <c r="C64" s="41">
        <f>C63*$D$56</f>
        <v>5.024791200000003</v>
      </c>
      <c r="D64" s="26">
        <v>5</v>
      </c>
      <c r="E64" s="26">
        <v>5</v>
      </c>
      <c r="F64" s="27">
        <f>F63+C64</f>
        <v>96.87270320000002</v>
      </c>
      <c r="G64" s="41">
        <f>ROUND(F64,0)</f>
        <v>97</v>
      </c>
    </row>
    <row r="65" spans="1:7" ht="12.75">
      <c r="A65" s="39"/>
      <c r="B65" s="25">
        <v>7</v>
      </c>
      <c r="C65" s="41">
        <f>C64*$D$56</f>
        <v>5.527270320000004</v>
      </c>
      <c r="D65" s="26">
        <v>5</v>
      </c>
      <c r="E65" s="26">
        <v>5</v>
      </c>
      <c r="F65" s="27">
        <f>F64+C65</f>
        <v>102.39997352000002</v>
      </c>
      <c r="G65" s="41">
        <f>ROUND(F65,0)</f>
        <v>102</v>
      </c>
    </row>
    <row r="66" spans="2:12" ht="12.75">
      <c r="B66" s="42"/>
      <c r="C66" s="42"/>
      <c r="D66" s="42"/>
      <c r="E66" s="42"/>
      <c r="F66" s="42"/>
      <c r="G66" s="2"/>
      <c r="H66" s="42"/>
      <c r="I66" s="43"/>
      <c r="J66" s="43"/>
      <c r="K66" s="43"/>
      <c r="L66" s="43"/>
    </row>
    <row r="67" spans="2:8" ht="15">
      <c r="B67" s="16" t="s">
        <v>14</v>
      </c>
      <c r="C67" s="11" t="s">
        <v>30</v>
      </c>
      <c r="D67" s="11">
        <v>0.9</v>
      </c>
      <c r="F67" s="36" t="s">
        <v>24</v>
      </c>
      <c r="G67" s="37">
        <v>60</v>
      </c>
      <c r="H67" s="2"/>
    </row>
    <row r="68" spans="2:8" ht="12.75">
      <c r="B68" s="18" t="s">
        <v>16</v>
      </c>
      <c r="C68" s="18"/>
      <c r="D68" s="18"/>
      <c r="E68" s="18"/>
      <c r="F68" s="38"/>
      <c r="G68" s="38"/>
      <c r="H68" s="2"/>
    </row>
    <row r="69" spans="2:7" ht="12.75">
      <c r="B69" s="25" t="s">
        <v>17</v>
      </c>
      <c r="C69" s="40" t="s">
        <v>6</v>
      </c>
      <c r="D69" s="25" t="s">
        <v>18</v>
      </c>
      <c r="E69" s="25" t="s">
        <v>19</v>
      </c>
      <c r="F69" s="25" t="s">
        <v>25</v>
      </c>
      <c r="G69" s="25" t="s">
        <v>26</v>
      </c>
    </row>
    <row r="70" spans="2:7" ht="12.75">
      <c r="B70" s="25">
        <v>1</v>
      </c>
      <c r="C70" s="41">
        <f>D54</f>
        <v>2</v>
      </c>
      <c r="D70" s="26">
        <v>8</v>
      </c>
      <c r="E70" s="26">
        <v>8</v>
      </c>
      <c r="F70" s="27">
        <f>$B$53*$G$67/100+C70</f>
        <v>26</v>
      </c>
      <c r="G70" s="41">
        <f>ROUND(F70,0)</f>
        <v>26</v>
      </c>
    </row>
    <row r="71" spans="2:7" ht="12.75">
      <c r="B71" s="25">
        <v>2</v>
      </c>
      <c r="C71" s="41">
        <f>C70*D67</f>
        <v>1.8</v>
      </c>
      <c r="D71" s="26">
        <v>8</v>
      </c>
      <c r="E71" s="26">
        <v>8</v>
      </c>
      <c r="F71" s="27">
        <f>F70+C71</f>
        <v>27.8</v>
      </c>
      <c r="G71" s="41">
        <f>ROUND(F71,0)</f>
        <v>28</v>
      </c>
    </row>
    <row r="72" spans="2:7" ht="12.75">
      <c r="B72" s="25">
        <v>3</v>
      </c>
      <c r="C72" s="41">
        <f>C71*0.9</f>
        <v>1.62</v>
      </c>
      <c r="D72" s="26">
        <v>8</v>
      </c>
      <c r="E72" s="26">
        <v>8</v>
      </c>
      <c r="F72" s="27">
        <f>F71+C72</f>
        <v>29.42</v>
      </c>
      <c r="G72" s="41">
        <f>ROUND(F72,0)</f>
        <v>29</v>
      </c>
    </row>
    <row r="73" spans="2:7" ht="12.75">
      <c r="B73" s="25">
        <v>4</v>
      </c>
      <c r="C73" s="41">
        <f>C72*0.9</f>
        <v>1.4580000000000002</v>
      </c>
      <c r="D73" s="26">
        <v>8</v>
      </c>
      <c r="E73" s="26">
        <v>8</v>
      </c>
      <c r="F73" s="27">
        <f>F72+C73</f>
        <v>30.878</v>
      </c>
      <c r="G73" s="41">
        <f>ROUND(F73,0)</f>
        <v>31</v>
      </c>
    </row>
    <row r="74" spans="2:7" ht="12.75">
      <c r="B74" s="25">
        <v>5</v>
      </c>
      <c r="C74" s="41">
        <f>C73*0.9</f>
        <v>1.3122000000000003</v>
      </c>
      <c r="D74" s="26">
        <v>8</v>
      </c>
      <c r="E74" s="26">
        <v>8</v>
      </c>
      <c r="F74" s="27">
        <f>F73+C74</f>
        <v>32.1902</v>
      </c>
      <c r="G74" s="41">
        <f>ROUND(F74,0)</f>
        <v>32</v>
      </c>
    </row>
    <row r="75" spans="2:7" ht="12.75">
      <c r="B75" s="25">
        <v>6</v>
      </c>
      <c r="C75" s="41">
        <f>C74*0.9</f>
        <v>1.1809800000000004</v>
      </c>
      <c r="D75" s="26">
        <v>8</v>
      </c>
      <c r="E75" s="26">
        <v>8</v>
      </c>
      <c r="F75" s="27">
        <f>F74+C75</f>
        <v>33.371179999999995</v>
      </c>
      <c r="G75" s="41">
        <f>ROUND(F75,0)</f>
        <v>33</v>
      </c>
    </row>
    <row r="76" spans="2:7" ht="12.75">
      <c r="B76" s="25">
        <v>7</v>
      </c>
      <c r="C76" s="41">
        <f>C75*0.9</f>
        <v>1.0628820000000003</v>
      </c>
      <c r="D76" s="26">
        <v>8</v>
      </c>
      <c r="E76" s="26">
        <v>8</v>
      </c>
      <c r="F76" s="27">
        <f>F75+C76</f>
        <v>34.434062</v>
      </c>
      <c r="G76" s="41">
        <f>ROUND(F76,0)</f>
        <v>34</v>
      </c>
    </row>
  </sheetData>
  <mergeCells count="9">
    <mergeCell ref="C1:I1"/>
    <mergeCell ref="B9:E9"/>
    <mergeCell ref="H9:K9"/>
    <mergeCell ref="C20:I20"/>
    <mergeCell ref="B28:E28"/>
    <mergeCell ref="B39:E39"/>
    <mergeCell ref="C49:I49"/>
    <mergeCell ref="B57:E57"/>
    <mergeCell ref="B68:E68"/>
  </mergeCells>
  <hyperlinks>
    <hyperlink ref="M4" r:id="rId1" display="dave_mcz@yahoo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mizera</dc:creator>
  <cp:keywords/>
  <dc:description/>
  <cp:lastModifiedBy/>
  <cp:lastPrinted>1601-01-01T23:00:00Z</cp:lastPrinted>
  <dcterms:created xsi:type="dcterms:W3CDTF">2007-01-14T11:17:13Z</dcterms:created>
  <dcterms:modified xsi:type="dcterms:W3CDTF">1601-01-01T23:00:00Z</dcterms:modified>
  <cp:category/>
  <cp:version/>
  <cp:contentType/>
  <cp:contentStatus/>
  <cp:revision>1</cp:revision>
</cp:coreProperties>
</file>